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ffic\OneDrive\Documents\2020-2021 Docs to Save\Partnership Orders\"/>
    </mc:Choice>
  </mc:AlternateContent>
  <xr:revisionPtr revIDLastSave="0" documentId="8_{46118AC3-660F-40E2-9500-5D148F50AA79}" xr6:coauthVersionLast="45" xr6:coauthVersionMax="45" xr10:uidLastSave="{00000000-0000-0000-0000-000000000000}"/>
  <workbookProtection workbookAlgorithmName="SHA-512" workbookHashValue="o6Wkc56RGZO0mEFbF86BXU+0R90VQCNkg/z+LxITq5siese1SlRzpsOzsgftN6dERStdDpbQmrS1fT0o3n+c6w==" workbookSaltValue="I50NFEhKNKyfZKyV//QltQ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Text130" localSheetId="0">Sheet1!$A$5</definedName>
    <definedName name="Text131" localSheetId="0">Sheet1!$A$7</definedName>
    <definedName name="Text132" localSheetId="0">Sheet1!#REF!</definedName>
    <definedName name="Text133" localSheetId="0">Sheet1!#REF!</definedName>
    <definedName name="Text188" localSheetId="0">Sheet1!$A$9</definedName>
    <definedName name="Text191" localSheetId="0">Sheet1!$A$10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6" i="1" l="1"/>
  <c r="E98" i="1" l="1"/>
  <c r="E99" i="1"/>
  <c r="E89" i="1"/>
  <c r="E90" i="1"/>
  <c r="E87" i="1"/>
  <c r="E81" i="1"/>
  <c r="E80" i="1"/>
  <c r="E75" i="1"/>
  <c r="E71" i="1"/>
  <c r="E44" i="1"/>
  <c r="E36" i="1"/>
  <c r="E28" i="1"/>
  <c r="E20" i="1"/>
  <c r="E54" i="1" l="1"/>
  <c r="E52" i="1"/>
  <c r="E92" i="1" l="1"/>
  <c r="E82" i="1"/>
  <c r="E79" i="1"/>
  <c r="E78" i="1"/>
  <c r="E72" i="1"/>
  <c r="E68" i="1"/>
  <c r="E115" i="1" l="1"/>
  <c r="E104" i="1"/>
  <c r="E105" i="1"/>
  <c r="E53" i="1"/>
  <c r="E69" i="1"/>
  <c r="E59" i="1"/>
  <c r="E58" i="1"/>
  <c r="E57" i="1"/>
  <c r="E56" i="1"/>
  <c r="E64" i="1"/>
  <c r="E76" i="1"/>
  <c r="E67" i="1"/>
  <c r="E66" i="1"/>
  <c r="E113" i="1"/>
  <c r="E114" i="1"/>
  <c r="E61" i="1"/>
  <c r="E91" i="1"/>
  <c r="E94" i="1"/>
  <c r="E83" i="1"/>
  <c r="E70" i="1"/>
  <c r="E93" i="1"/>
  <c r="E21" i="1"/>
  <c r="E101" i="1"/>
  <c r="E100" i="1"/>
  <c r="E74" i="1"/>
  <c r="E85" i="1"/>
  <c r="E86" i="1"/>
  <c r="E88" i="1"/>
  <c r="E112" i="1"/>
  <c r="E111" i="1"/>
  <c r="E107" i="1"/>
  <c r="E106" i="1"/>
  <c r="E110" i="1"/>
  <c r="E109" i="1"/>
  <c r="E108" i="1"/>
  <c r="E45" i="1"/>
  <c r="E43" i="1"/>
  <c r="E42" i="1"/>
  <c r="E41" i="1"/>
  <c r="E40" i="1"/>
  <c r="E39" i="1"/>
  <c r="E37" i="1"/>
  <c r="E35" i="1"/>
  <c r="E34" i="1"/>
  <c r="E33" i="1"/>
  <c r="E32" i="1"/>
  <c r="E31" i="1"/>
  <c r="E29" i="1"/>
  <c r="E27" i="1"/>
  <c r="E26" i="1"/>
  <c r="E25" i="1"/>
  <c r="E24" i="1"/>
  <c r="E23" i="1"/>
  <c r="E16" i="1"/>
  <c r="E17" i="1"/>
  <c r="E18" i="1"/>
  <c r="E19" i="1"/>
  <c r="E15" i="1"/>
  <c r="E122" i="1" l="1"/>
  <c r="E123" i="1" l="1"/>
  <c r="E124" i="1"/>
  <c r="E120" i="1"/>
  <c r="E121" i="1"/>
  <c r="E126" i="1" l="1"/>
  <c r="E128" i="1" s="1"/>
</calcChain>
</file>

<file path=xl/sharedStrings.xml><?xml version="1.0" encoding="utf-8"?>
<sst xmlns="http://schemas.openxmlformats.org/spreadsheetml/2006/main" count="149" uniqueCount="105">
  <si>
    <t>Your Name:</t>
  </si>
  <si>
    <t>Price</t>
  </si>
  <si>
    <t>Qty</t>
  </si>
  <si>
    <t>Good News Club Curriculum</t>
  </si>
  <si>
    <t>Flashcard Visual</t>
  </si>
  <si>
    <t>ESV Resource Kit - Printed</t>
  </si>
  <si>
    <t>KJV Resource Kit - Printed</t>
  </si>
  <si>
    <t>Good News Club Party Clubs</t>
  </si>
  <si>
    <t>Your Total Purchase is:</t>
  </si>
  <si>
    <t>Your Remaining Amount:</t>
  </si>
  <si>
    <t>Ext Price</t>
  </si>
  <si>
    <t>Good News Club Leader Resources</t>
  </si>
  <si>
    <t>Zip:</t>
  </si>
  <si>
    <t>City:</t>
  </si>
  <si>
    <t>Your Church Partnership Credit:</t>
  </si>
  <si>
    <t>Shipping ($20.01 to $50.00 - USPS Priority or FedEx Ground)</t>
  </si>
  <si>
    <t>Shipping ($50.01 to $75.00 - FedEx Ground)</t>
  </si>
  <si>
    <t>Shipping ($75.01 to $150.00 - FedEx Ground)</t>
  </si>
  <si>
    <t>Shipping ($150.01 and Over - FedEx Ground)</t>
  </si>
  <si>
    <t>Games for All Occasions, PowerPoint CD</t>
  </si>
  <si>
    <t>Church:</t>
  </si>
  <si>
    <t>School:</t>
  </si>
  <si>
    <t>Your Email:</t>
  </si>
  <si>
    <t>Shipping</t>
  </si>
  <si>
    <t>Good News Club Music Visuals</t>
  </si>
  <si>
    <r>
      <t xml:space="preserve">Demonstration DVD </t>
    </r>
    <r>
      <rPr>
        <sz val="10"/>
        <color theme="1"/>
        <rFont val="Calibri"/>
        <family val="2"/>
        <scheme val="minor"/>
      </rPr>
      <t>(Disc 1-overviews, lessons; Disc 2-music)</t>
    </r>
  </si>
  <si>
    <t xml:space="preserve">Thank you for blessing our Southern Crescent Chapter with your Partnership!!  
Please note:  You should continue to send your orders to us, 
however all materials over and above $600 will be billed to your church.  </t>
  </si>
  <si>
    <r>
      <t>Good News Club</t>
    </r>
    <r>
      <rPr>
        <vertAlign val="superscript"/>
        <sz val="11"/>
        <color theme="1"/>
        <rFont val="Calibri"/>
        <family val="2"/>
        <scheme val="minor"/>
      </rPr>
      <t>®</t>
    </r>
  </si>
  <si>
    <t>TOTAL MATERIAL COST</t>
  </si>
  <si>
    <t xml:space="preserve">***Special Instructions or Comments: </t>
  </si>
  <si>
    <t>Ship To Street:</t>
  </si>
  <si>
    <t>Interested in Wonder Devotionals? Contact Judy Speer at office@cefsoutherncrescent.org for details.</t>
  </si>
  <si>
    <t>Good News Club Music on CD</t>
  </si>
  <si>
    <t>Page 2</t>
  </si>
  <si>
    <t>Page 3</t>
  </si>
  <si>
    <t>Good News Club Videos - MP4 Download</t>
  </si>
  <si>
    <r>
      <t>PowerPoint CD</t>
    </r>
    <r>
      <rPr>
        <sz val="9"/>
        <color theme="1"/>
        <rFont val="Calibri"/>
        <family val="2"/>
        <scheme val="minor"/>
      </rPr>
      <t xml:space="preserve"> (Includes all text, visuals, resource kit materials in digital format)</t>
    </r>
  </si>
  <si>
    <r>
      <t>Lesson Text</t>
    </r>
    <r>
      <rPr>
        <sz val="9"/>
        <color theme="1"/>
        <rFont val="Calibri"/>
        <family val="2"/>
        <scheme val="minor"/>
      </rPr>
      <t xml:space="preserve"> (Available in KJV only. ESV Memory Verses/IPEAR is included in Resource Kit.)</t>
    </r>
  </si>
  <si>
    <t>Partner Materials Order</t>
  </si>
  <si>
    <r>
      <rPr>
        <b/>
        <sz val="10"/>
        <color theme="1"/>
        <rFont val="Arial"/>
        <family val="2"/>
      </rPr>
      <t>Please Note:</t>
    </r>
    <r>
      <rPr>
        <sz val="10"/>
        <color theme="1"/>
        <rFont val="Arial"/>
        <family val="2"/>
      </rPr>
      <t xml:space="preserve"> The Printed Resource Kits include a visualized Bible verse booklet, Word-Up poster, Bible timeline map additions, resource sheets, review game booklet, bookmark sheet reproducibles, additional lesson reproducibles, Quiet Time sheet reproducibles, IPEAR (for ESV only), and a mission story booklet (where applicable).</t>
    </r>
  </si>
  <si>
    <t>Gospel Bookmark (25 pk)</t>
  </si>
  <si>
    <t>We will ship using the best method to get your product to you.
The longest shipping time is 5-14 days, plus 1-2 days for production/packing. 
If you require faster shipping, please let us know in the Special Instructions below.</t>
  </si>
  <si>
    <t>Shipping (Up to $20 - USPS Media Mail, 5-14 days)</t>
  </si>
  <si>
    <t>2020-2021</t>
  </si>
  <si>
    <r>
      <t>PowerPoint Download</t>
    </r>
    <r>
      <rPr>
        <sz val="9"/>
        <color theme="1"/>
        <rFont val="Calibri"/>
        <family val="2"/>
        <scheme val="minor"/>
      </rPr>
      <t xml:space="preserve"> (Includes all text, visuals, resource kit materials in digital format)</t>
    </r>
  </si>
  <si>
    <t>SERIES 1 - God's Love: Hope for the Outcast</t>
  </si>
  <si>
    <t>SERIES 2 - God's Power: Escape from Egypt</t>
  </si>
  <si>
    <t>SERIES 3 - God's Faithfulness: Return to Canaan</t>
  </si>
  <si>
    <t>SERIES 4 - Jesus: God Who Saves</t>
  </si>
  <si>
    <t>Free demos of Good News Club® curriculum, songs and memory verses are available online at www.cefonline.com/freedemos.</t>
  </si>
  <si>
    <t>A Day to Remember (Christmas - Visuals Only, no PPT)</t>
  </si>
  <si>
    <t>Blast Off! The Story of Johannes Kepler (Back to School - Visuals Only, no PPT)</t>
  </si>
  <si>
    <t>The King's Crown Kit (Easter - Visuals, PPT CD)</t>
  </si>
  <si>
    <t>Series 1 - God's Love: Hope for the Outcast</t>
  </si>
  <si>
    <t>Series 2 - God's Power: Escape from Egypt</t>
  </si>
  <si>
    <t>Series 3 - God's Faithfulness: Return to Canaan</t>
  </si>
  <si>
    <t>Series 4 - Jesus: God Who Saves</t>
  </si>
  <si>
    <t>Sing about the King #3</t>
  </si>
  <si>
    <t>Music CD includes songs listed in Music Visuals below, PLUS Bible Verse Songs (ESV): (2 Samuel 22:2) The Lord Is; (Psalm 46:1) God is Our Refuge; (Psalm 86:15) A God Merciful and Gracious; (Psalm139:14) I Praise You; (Proverbs 3:5-6) Trust in the Lord; (Isaiah 45:5a) I Am the Lord; (Isaiah 53:6) All We Like Sheep; (Matthew 22:37-39) You Shall Love; (John 20:31) Life in His Name; (Romans 8:38-39) Nothing Can Separate; (I Corinthians 15:57-58) Thanks Be to God; (2 Corinthians 5:21) For Our Sake; (Ephesians 4:32) Be Kind to One Another; (1 Peter3:18) Christ Also Suffered; (1 John4:14) The Savior of the World; (Ephesians 2:8-9) By Grace; (John 1:12) To All Who Did Receive Him.</t>
  </si>
  <si>
    <t>Christ Redeemed Us (Series and Back to School Party)</t>
  </si>
  <si>
    <t>Do You Believe? (No visual available)</t>
  </si>
  <si>
    <t>God's Way</t>
  </si>
  <si>
    <t>Good News to All the World</t>
  </si>
  <si>
    <t>Go Tell It on the Mountain</t>
  </si>
  <si>
    <t>Happy Birthday, Jesus</t>
  </si>
  <si>
    <t>I Believe</t>
  </si>
  <si>
    <t>I Look to You</t>
  </si>
  <si>
    <t>Jesus Is the Good News (Series and Easter Party)</t>
  </si>
  <si>
    <t>Jesus Loves Me/Amazing Grace (No visual available)</t>
  </si>
  <si>
    <t>Jump</t>
  </si>
  <si>
    <t>Let's Get Started</t>
  </si>
  <si>
    <t>No Turning Back</t>
  </si>
  <si>
    <t>Salvation Poem</t>
  </si>
  <si>
    <t>Stop / Go / Only One Way, multi-song (series 2)</t>
  </si>
  <si>
    <t>One Way (Full &amp; short version on CD, included w/Stop song below)</t>
  </si>
  <si>
    <t>Tell Everyone</t>
  </si>
  <si>
    <t>The 7 Most Important Things (Series and Back to School Party)</t>
  </si>
  <si>
    <t>Turn Your Eyes to Jesus</t>
  </si>
  <si>
    <t>What’s the News?</t>
  </si>
  <si>
    <t>Wordless Book Wristbands (10 per pack)</t>
  </si>
  <si>
    <t>Wordless Book (large, 8 1/2" x 11")</t>
  </si>
  <si>
    <t>Gospel Flipper Flapper (3” x 3”)</t>
  </si>
  <si>
    <t>Gospel Turnaround (4” x 4 1/2”)</t>
  </si>
  <si>
    <t>Do You Wonder Why?</t>
  </si>
  <si>
    <t>Guiding a Child to the Savior: Key Questions leaflet</t>
  </si>
  <si>
    <t>How to Lead a Child to Christ leaflet (free w/small Wordless Books)</t>
  </si>
  <si>
    <t>Wordless Book (small, 2" x 3", w/How to Lead leaflet)</t>
  </si>
  <si>
    <t>Wordless Book (medium, 3 1/2" x 3 3/8", w/How to Lead leaflet)</t>
  </si>
  <si>
    <t>Good News Club Booklets</t>
  </si>
  <si>
    <t>Good News Club Tracts</t>
  </si>
  <si>
    <t>The Great Blue Wonder  (Halloween-50 pk)</t>
  </si>
  <si>
    <t>God Loves You  (ESV - 50 pk)</t>
  </si>
  <si>
    <t>God Loves You  (KJV - 50 pk)</t>
  </si>
  <si>
    <t>How You Can Know God  (ESV - 50 pk)</t>
  </si>
  <si>
    <t>How You Can Know God  (KJV - 50 pk)</t>
  </si>
  <si>
    <t>I Can Grow in God  (ESV - 50 pk, reinforce salvation)</t>
  </si>
  <si>
    <t>I Can Grow in God  (KJV - 50 pk, reinforce salvation)</t>
  </si>
  <si>
    <t>You Are Special  (for Tweens, 50 pk)</t>
  </si>
  <si>
    <t>The Best Treat  (Halloween-50 pk)</t>
  </si>
  <si>
    <t>Meet the King!! (ESV)</t>
  </si>
  <si>
    <t>Meet the King!! (KJV)</t>
  </si>
  <si>
    <t>Things You Need to Know</t>
  </si>
  <si>
    <t>How to Have a Very Special Friend  (KJV only - 50 pk)</t>
  </si>
  <si>
    <r>
      <t xml:space="preserve">KJV Tract Pack </t>
    </r>
    <r>
      <rPr>
        <sz val="8"/>
        <color theme="1"/>
        <rFont val="Calibri"/>
        <family val="2"/>
        <scheme val="minor"/>
      </rPr>
      <t>(How You Can Know God,  God Loves You, and How to Have a Special Friend - 20ea)</t>
    </r>
  </si>
  <si>
    <r>
      <t xml:space="preserve">ESV Tract Pack </t>
    </r>
    <r>
      <rPr>
        <sz val="8"/>
        <color theme="1"/>
        <rFont val="Calibri"/>
        <family val="2"/>
        <scheme val="minor"/>
      </rPr>
      <t>(How You Can Know God, God Loves You, I Can Grow in God and Wordless Book Bracelet - 15ea)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</si>
</sst>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993300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6"/>
      <color rgb="FF9933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rgb="FF993300"/>
      <name val="Arial"/>
      <family val="2"/>
    </font>
    <font>
      <sz val="16"/>
      <color rgb="FF993300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i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Protection="1"/>
    <xf numFmtId="0" fontId="5" fillId="0" borderId="0" xfId="0" applyFont="1" applyBorder="1" applyProtection="1"/>
    <xf numFmtId="0" fontId="10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164" fontId="11" fillId="3" borderId="0" xfId="0" applyNumberFormat="1" applyFont="1" applyFill="1" applyBorder="1" applyAlignment="1" applyProtection="1">
      <alignment horizontal="center" vertical="center" wrapText="1"/>
    </xf>
    <xf numFmtId="4" fontId="11" fillId="3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" fillId="0" borderId="1" xfId="0" applyFont="1" applyBorder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7" xfId="0" applyNumberFormat="1" applyFont="1" applyBorder="1" applyAlignment="1" applyProtection="1">
      <alignment vertical="center" wrapText="1"/>
      <protection locked="0"/>
    </xf>
    <xf numFmtId="0" fontId="9" fillId="0" borderId="7" xfId="0" applyNumberFormat="1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0" fillId="0" borderId="1" xfId="0" applyFont="1" applyBorder="1" applyProtection="1"/>
    <xf numFmtId="0" fontId="0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/>
      <protection locked="0"/>
    </xf>
    <xf numFmtId="49" fontId="13" fillId="0" borderId="0" xfId="0" applyNumberFormat="1" applyFont="1" applyBorder="1" applyAlignment="1" applyProtection="1"/>
    <xf numFmtId="49" fontId="0" fillId="0" borderId="0" xfId="0" applyNumberFormat="1" applyAlignment="1" applyProtection="1"/>
    <xf numFmtId="164" fontId="6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5" fontId="9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9" fontId="5" fillId="0" borderId="0" xfId="1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16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4" fontId="5" fillId="0" borderId="0" xfId="0" applyNumberFormat="1" applyFont="1" applyAlignment="1" applyProtection="1">
      <alignment horizontal="center"/>
    </xf>
    <xf numFmtId="4" fontId="5" fillId="0" borderId="0" xfId="0" applyNumberFormat="1" applyFont="1" applyAlignment="1">
      <alignment horizontal="center"/>
    </xf>
    <xf numFmtId="0" fontId="3" fillId="0" borderId="0" xfId="0" applyFont="1" applyBorder="1"/>
    <xf numFmtId="0" fontId="0" fillId="0" borderId="0" xfId="0" applyFont="1" applyBorder="1"/>
    <xf numFmtId="0" fontId="11" fillId="3" borderId="0" xfId="0" applyFont="1" applyFill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0" fillId="0" borderId="0" xfId="0" applyAlignment="1" applyProtection="1"/>
    <xf numFmtId="49" fontId="13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49" fontId="0" fillId="0" borderId="7" xfId="0" applyNumberFormat="1" applyBorder="1" applyAlignment="1" applyProtection="1">
      <protection locked="0"/>
    </xf>
    <xf numFmtId="164" fontId="16" fillId="0" borderId="0" xfId="0" applyNumberFormat="1" applyFont="1" applyBorder="1" applyAlignment="1" applyProtection="1">
      <alignment horizontal="center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53340</xdr:rowOff>
    </xdr:from>
    <xdr:to>
      <xdr:col>0</xdr:col>
      <xdr:colOff>1224409</xdr:colOff>
      <xdr:row>2</xdr:row>
      <xdr:rowOff>192405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53340"/>
          <a:ext cx="1102488" cy="53530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160020</xdr:rowOff>
    </xdr:from>
    <xdr:to>
      <xdr:col>4</xdr:col>
      <xdr:colOff>594360</xdr:colOff>
      <xdr:row>8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75860" y="160020"/>
          <a:ext cx="1562100" cy="153162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Use your TAB key to navigate through this form.</a:t>
          </a:r>
          <a:r>
            <a:rPr lang="en-US" sz="900" baseline="0"/>
            <a:t>  Be sure to save the form to your computer. Email to: Office@CEFSouthernCrescent.org</a:t>
          </a:r>
        </a:p>
        <a:p>
          <a:r>
            <a:rPr lang="en-US" sz="900" b="1" baseline="0"/>
            <a:t>Complete for full GNC year.</a:t>
          </a:r>
        </a:p>
        <a:p>
          <a:r>
            <a:rPr lang="en-US" sz="900" baseline="0"/>
            <a:t>Let us know if you have any issues or questions via email, or call 770-506-2334.</a:t>
          </a:r>
          <a:endParaRPr lang="en-US" sz="9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2903220</xdr:colOff>
          <xdr:row>7</xdr:row>
          <xdr:rowOff>167640</xdr:rowOff>
        </xdr:from>
        <xdr:to>
          <xdr:col>2</xdr:col>
          <xdr:colOff>38100</xdr:colOff>
          <xdr:row>9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Residential?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41"/>
  <sheetViews>
    <sheetView tabSelected="1" zoomScaleNormal="100" workbookViewId="0">
      <selection activeCell="B5" sqref="B5"/>
    </sheetView>
  </sheetViews>
  <sheetFormatPr defaultColWidth="9.109375" defaultRowHeight="14.4" x14ac:dyDescent="0.3"/>
  <cols>
    <col min="1" max="1" width="19.109375" style="1" customWidth="1"/>
    <col min="2" max="2" width="53.44140625" style="1" customWidth="1"/>
    <col min="3" max="3" width="8.77734375" style="41" customWidth="1"/>
    <col min="4" max="4" width="5.33203125" style="2" customWidth="1"/>
    <col min="5" max="5" width="8.77734375" style="48" customWidth="1"/>
    <col min="6" max="16384" width="9.109375" style="1"/>
  </cols>
  <sheetData>
    <row r="1" spans="1:5" ht="15.75" customHeight="1" x14ac:dyDescent="0.3">
      <c r="A1" s="7"/>
      <c r="B1" s="60" t="s">
        <v>27</v>
      </c>
      <c r="C1" s="60"/>
      <c r="D1" s="60"/>
      <c r="E1" s="31"/>
    </row>
    <row r="2" spans="1:5" ht="15.75" customHeight="1" x14ac:dyDescent="0.3">
      <c r="A2" s="7"/>
      <c r="B2" s="60" t="s">
        <v>38</v>
      </c>
      <c r="C2" s="60"/>
      <c r="D2" s="60"/>
      <c r="E2" s="31"/>
    </row>
    <row r="3" spans="1:5" ht="15.75" customHeight="1" x14ac:dyDescent="0.3">
      <c r="A3" s="7"/>
      <c r="B3" s="61" t="s">
        <v>43</v>
      </c>
      <c r="C3" s="61"/>
      <c r="D3" s="61"/>
      <c r="E3" s="32"/>
    </row>
    <row r="4" spans="1:5" ht="9" customHeight="1" x14ac:dyDescent="0.3">
      <c r="A4" s="7"/>
      <c r="B4" s="7"/>
      <c r="C4" s="32"/>
      <c r="D4" s="15"/>
      <c r="E4" s="32"/>
    </row>
    <row r="5" spans="1:5" s="5" customFormat="1" ht="15.6" x14ac:dyDescent="0.3">
      <c r="A5" s="3" t="s">
        <v>20</v>
      </c>
      <c r="B5" s="20"/>
      <c r="C5" s="34"/>
      <c r="D5" s="13"/>
      <c r="E5" s="42"/>
    </row>
    <row r="6" spans="1:5" s="5" customFormat="1" ht="15.6" x14ac:dyDescent="0.3">
      <c r="A6" s="3" t="s">
        <v>21</v>
      </c>
      <c r="B6" s="21"/>
      <c r="C6" s="34"/>
      <c r="D6" s="18"/>
      <c r="E6" s="34"/>
    </row>
    <row r="7" spans="1:5" s="5" customFormat="1" ht="15.6" x14ac:dyDescent="0.3">
      <c r="A7" s="3" t="s">
        <v>0</v>
      </c>
      <c r="B7" s="21"/>
      <c r="C7" s="34"/>
      <c r="D7" s="18"/>
      <c r="E7" s="34"/>
    </row>
    <row r="8" spans="1:5" s="5" customFormat="1" ht="15.6" x14ac:dyDescent="0.3">
      <c r="A8" s="3" t="s">
        <v>22</v>
      </c>
      <c r="B8" s="22"/>
      <c r="C8" s="34"/>
      <c r="D8" s="18"/>
      <c r="E8" s="34"/>
    </row>
    <row r="9" spans="1:5" s="5" customFormat="1" ht="15.6" x14ac:dyDescent="0.3">
      <c r="A9" s="16" t="s">
        <v>30</v>
      </c>
      <c r="B9" s="21"/>
      <c r="C9" s="34"/>
      <c r="D9" s="18"/>
      <c r="E9" s="34"/>
    </row>
    <row r="10" spans="1:5" s="5" customFormat="1" ht="15.6" x14ac:dyDescent="0.3">
      <c r="A10" s="16" t="s">
        <v>13</v>
      </c>
      <c r="B10" s="21"/>
      <c r="C10" s="35"/>
      <c r="D10" s="16" t="s">
        <v>12</v>
      </c>
      <c r="E10" s="43"/>
    </row>
    <row r="11" spans="1:5" ht="17.399999999999999" customHeight="1" x14ac:dyDescent="0.3">
      <c r="A11" s="70" t="s">
        <v>49</v>
      </c>
      <c r="B11" s="70"/>
      <c r="C11" s="70"/>
      <c r="D11" s="70"/>
      <c r="E11" s="70"/>
    </row>
    <row r="12" spans="1:5" s="5" customFormat="1" ht="18.600000000000001" customHeight="1" x14ac:dyDescent="0.3">
      <c r="A12" s="62" t="s">
        <v>3</v>
      </c>
      <c r="B12" s="62"/>
      <c r="C12" s="10" t="s">
        <v>1</v>
      </c>
      <c r="D12" s="24" t="s">
        <v>2</v>
      </c>
      <c r="E12" s="11" t="s">
        <v>10</v>
      </c>
    </row>
    <row r="13" spans="1:5" s="5" customFormat="1" ht="6" customHeight="1" x14ac:dyDescent="0.3">
      <c r="A13" s="26"/>
      <c r="B13" s="27"/>
      <c r="C13" s="36"/>
      <c r="D13" s="53"/>
      <c r="E13" s="36"/>
    </row>
    <row r="14" spans="1:5" s="5" customFormat="1" ht="15.6" customHeight="1" x14ac:dyDescent="0.3">
      <c r="A14" s="65" t="s">
        <v>45</v>
      </c>
      <c r="B14" s="66"/>
      <c r="C14" s="66"/>
      <c r="D14" s="66"/>
      <c r="E14" s="66"/>
    </row>
    <row r="15" spans="1:5" x14ac:dyDescent="0.3">
      <c r="A15" s="25" t="s">
        <v>37</v>
      </c>
      <c r="B15" s="12"/>
      <c r="C15" s="37">
        <v>6.79</v>
      </c>
      <c r="D15" s="28"/>
      <c r="E15" s="37">
        <f>C15*D15</f>
        <v>0</v>
      </c>
    </row>
    <row r="16" spans="1:5" x14ac:dyDescent="0.3">
      <c r="A16" s="25" t="s">
        <v>4</v>
      </c>
      <c r="B16" s="12"/>
      <c r="C16" s="37">
        <v>18.489999999999998</v>
      </c>
      <c r="D16" s="28"/>
      <c r="E16" s="37">
        <f t="shared" ref="E16:E21" si="0">C16*D16</f>
        <v>0</v>
      </c>
    </row>
    <row r="17" spans="1:5" x14ac:dyDescent="0.3">
      <c r="A17" s="25" t="s">
        <v>5</v>
      </c>
      <c r="B17" s="17"/>
      <c r="C17" s="37">
        <v>24</v>
      </c>
      <c r="D17" s="28"/>
      <c r="E17" s="37">
        <f t="shared" si="0"/>
        <v>0</v>
      </c>
    </row>
    <row r="18" spans="1:5" x14ac:dyDescent="0.3">
      <c r="A18" s="25" t="s">
        <v>6</v>
      </c>
      <c r="B18" s="12"/>
      <c r="C18" s="37">
        <v>24</v>
      </c>
      <c r="D18" s="28"/>
      <c r="E18" s="37">
        <f t="shared" si="0"/>
        <v>0</v>
      </c>
    </row>
    <row r="19" spans="1:5" x14ac:dyDescent="0.3">
      <c r="A19" s="25" t="s">
        <v>36</v>
      </c>
      <c r="B19" s="12"/>
      <c r="C19" s="37">
        <v>24.99</v>
      </c>
      <c r="D19" s="28"/>
      <c r="E19" s="37">
        <f t="shared" si="0"/>
        <v>0</v>
      </c>
    </row>
    <row r="20" spans="1:5" x14ac:dyDescent="0.3">
      <c r="A20" s="25" t="s">
        <v>44</v>
      </c>
      <c r="B20" s="12"/>
      <c r="C20" s="37">
        <v>24.99</v>
      </c>
      <c r="D20" s="28"/>
      <c r="E20" s="37">
        <f t="shared" si="0"/>
        <v>0</v>
      </c>
    </row>
    <row r="21" spans="1:5" x14ac:dyDescent="0.3">
      <c r="A21" s="12" t="s">
        <v>25</v>
      </c>
      <c r="B21" s="12"/>
      <c r="C21" s="37">
        <v>11.25</v>
      </c>
      <c r="D21" s="28"/>
      <c r="E21" s="37">
        <f t="shared" si="0"/>
        <v>0</v>
      </c>
    </row>
    <row r="22" spans="1:5" s="5" customFormat="1" ht="15.6" customHeight="1" x14ac:dyDescent="0.3">
      <c r="A22" s="63" t="s">
        <v>46</v>
      </c>
      <c r="B22" s="64"/>
      <c r="C22" s="64"/>
      <c r="D22" s="64"/>
      <c r="E22" s="64"/>
    </row>
    <row r="23" spans="1:5" x14ac:dyDescent="0.3">
      <c r="A23" s="25" t="s">
        <v>37</v>
      </c>
      <c r="B23" s="12"/>
      <c r="C23" s="37">
        <v>6.79</v>
      </c>
      <c r="D23" s="28"/>
      <c r="E23" s="37">
        <f>C23*D23</f>
        <v>0</v>
      </c>
    </row>
    <row r="24" spans="1:5" x14ac:dyDescent="0.3">
      <c r="A24" s="12" t="s">
        <v>4</v>
      </c>
      <c r="B24" s="12"/>
      <c r="C24" s="37">
        <v>18.489999999999998</v>
      </c>
      <c r="D24" s="28"/>
      <c r="E24" s="37">
        <f t="shared" ref="E24:E29" si="1">C24*D24</f>
        <v>0</v>
      </c>
    </row>
    <row r="25" spans="1:5" x14ac:dyDescent="0.3">
      <c r="A25" s="25" t="s">
        <v>5</v>
      </c>
      <c r="B25" s="12"/>
      <c r="C25" s="37">
        <v>24</v>
      </c>
      <c r="D25" s="28"/>
      <c r="E25" s="37">
        <f t="shared" si="1"/>
        <v>0</v>
      </c>
    </row>
    <row r="26" spans="1:5" x14ac:dyDescent="0.3">
      <c r="A26" s="25" t="s">
        <v>6</v>
      </c>
      <c r="B26" s="12"/>
      <c r="C26" s="37">
        <v>24</v>
      </c>
      <c r="D26" s="28"/>
      <c r="E26" s="37">
        <f t="shared" si="1"/>
        <v>0</v>
      </c>
    </row>
    <row r="27" spans="1:5" x14ac:dyDescent="0.3">
      <c r="A27" s="25" t="s">
        <v>36</v>
      </c>
      <c r="B27" s="12"/>
      <c r="C27" s="37">
        <v>24.99</v>
      </c>
      <c r="D27" s="28"/>
      <c r="E27" s="37">
        <f t="shared" si="1"/>
        <v>0</v>
      </c>
    </row>
    <row r="28" spans="1:5" x14ac:dyDescent="0.3">
      <c r="A28" s="25" t="s">
        <v>44</v>
      </c>
      <c r="B28" s="12"/>
      <c r="C28" s="37">
        <v>24.99</v>
      </c>
      <c r="D28" s="28"/>
      <c r="E28" s="37">
        <f t="shared" si="1"/>
        <v>0</v>
      </c>
    </row>
    <row r="29" spans="1:5" x14ac:dyDescent="0.3">
      <c r="A29" s="12" t="s">
        <v>25</v>
      </c>
      <c r="B29" s="12"/>
      <c r="C29" s="37">
        <v>11.25</v>
      </c>
      <c r="D29" s="28"/>
      <c r="E29" s="37">
        <f t="shared" si="1"/>
        <v>0</v>
      </c>
    </row>
    <row r="30" spans="1:5" s="5" customFormat="1" ht="15.6" customHeight="1" x14ac:dyDescent="0.3">
      <c r="A30" s="63" t="s">
        <v>47</v>
      </c>
      <c r="B30" s="64"/>
      <c r="C30" s="64"/>
      <c r="D30" s="64"/>
      <c r="E30" s="64"/>
    </row>
    <row r="31" spans="1:5" x14ac:dyDescent="0.3">
      <c r="A31" s="25" t="s">
        <v>37</v>
      </c>
      <c r="B31" s="12"/>
      <c r="C31" s="37">
        <v>6.79</v>
      </c>
      <c r="D31" s="28"/>
      <c r="E31" s="37">
        <f>C31*D31</f>
        <v>0</v>
      </c>
    </row>
    <row r="32" spans="1:5" x14ac:dyDescent="0.3">
      <c r="A32" s="25" t="s">
        <v>4</v>
      </c>
      <c r="B32" s="12"/>
      <c r="C32" s="37">
        <v>18.489999999999998</v>
      </c>
      <c r="D32" s="28"/>
      <c r="E32" s="37">
        <f t="shared" ref="E32:E37" si="2">C32*D32</f>
        <v>0</v>
      </c>
    </row>
    <row r="33" spans="1:5" x14ac:dyDescent="0.3">
      <c r="A33" s="25" t="s">
        <v>5</v>
      </c>
      <c r="B33" s="12"/>
      <c r="C33" s="37">
        <v>24</v>
      </c>
      <c r="D33" s="28"/>
      <c r="E33" s="37">
        <f t="shared" si="2"/>
        <v>0</v>
      </c>
    </row>
    <row r="34" spans="1:5" x14ac:dyDescent="0.3">
      <c r="A34" s="25" t="s">
        <v>6</v>
      </c>
      <c r="B34" s="12"/>
      <c r="C34" s="37">
        <v>24</v>
      </c>
      <c r="D34" s="28"/>
      <c r="E34" s="37">
        <f t="shared" si="2"/>
        <v>0</v>
      </c>
    </row>
    <row r="35" spans="1:5" x14ac:dyDescent="0.3">
      <c r="A35" s="25" t="s">
        <v>36</v>
      </c>
      <c r="B35" s="12"/>
      <c r="C35" s="37">
        <v>24.99</v>
      </c>
      <c r="D35" s="28"/>
      <c r="E35" s="37">
        <f t="shared" si="2"/>
        <v>0</v>
      </c>
    </row>
    <row r="36" spans="1:5" x14ac:dyDescent="0.3">
      <c r="A36" s="25" t="s">
        <v>44</v>
      </c>
      <c r="B36" s="12"/>
      <c r="C36" s="37">
        <v>24.99</v>
      </c>
      <c r="D36" s="28"/>
      <c r="E36" s="37">
        <f t="shared" si="2"/>
        <v>0</v>
      </c>
    </row>
    <row r="37" spans="1:5" x14ac:dyDescent="0.3">
      <c r="A37" s="12" t="s">
        <v>25</v>
      </c>
      <c r="B37" s="12"/>
      <c r="C37" s="37">
        <v>11.25</v>
      </c>
      <c r="D37" s="28"/>
      <c r="E37" s="37">
        <f t="shared" si="2"/>
        <v>0</v>
      </c>
    </row>
    <row r="38" spans="1:5" s="5" customFormat="1" ht="15.6" customHeight="1" x14ac:dyDescent="0.3">
      <c r="A38" s="63" t="s">
        <v>48</v>
      </c>
      <c r="B38" s="64"/>
      <c r="C38" s="64"/>
      <c r="D38" s="64"/>
      <c r="E38" s="64"/>
    </row>
    <row r="39" spans="1:5" x14ac:dyDescent="0.3">
      <c r="A39" s="25" t="s">
        <v>37</v>
      </c>
      <c r="B39" s="12"/>
      <c r="C39" s="37">
        <v>6.79</v>
      </c>
      <c r="D39" s="28"/>
      <c r="E39" s="37">
        <f>C39*D39</f>
        <v>0</v>
      </c>
    </row>
    <row r="40" spans="1:5" x14ac:dyDescent="0.3">
      <c r="A40" s="25" t="s">
        <v>4</v>
      </c>
      <c r="B40" s="12"/>
      <c r="C40" s="37">
        <v>18.489999999999998</v>
      </c>
      <c r="D40" s="28"/>
      <c r="E40" s="37">
        <f t="shared" ref="E40:E45" si="3">C40*D40</f>
        <v>0</v>
      </c>
    </row>
    <row r="41" spans="1:5" x14ac:dyDescent="0.3">
      <c r="A41" s="25" t="s">
        <v>5</v>
      </c>
      <c r="B41" s="12"/>
      <c r="C41" s="37">
        <v>24</v>
      </c>
      <c r="D41" s="28"/>
      <c r="E41" s="37">
        <f t="shared" si="3"/>
        <v>0</v>
      </c>
    </row>
    <row r="42" spans="1:5" x14ac:dyDescent="0.3">
      <c r="A42" s="25" t="s">
        <v>6</v>
      </c>
      <c r="B42" s="12"/>
      <c r="C42" s="37">
        <v>24</v>
      </c>
      <c r="D42" s="28"/>
      <c r="E42" s="37">
        <f t="shared" si="3"/>
        <v>0</v>
      </c>
    </row>
    <row r="43" spans="1:5" x14ac:dyDescent="0.3">
      <c r="A43" s="25" t="s">
        <v>36</v>
      </c>
      <c r="B43" s="12"/>
      <c r="C43" s="37">
        <v>24.99</v>
      </c>
      <c r="D43" s="28"/>
      <c r="E43" s="37">
        <f t="shared" si="3"/>
        <v>0</v>
      </c>
    </row>
    <row r="44" spans="1:5" x14ac:dyDescent="0.3">
      <c r="A44" s="25" t="s">
        <v>44</v>
      </c>
      <c r="B44" s="12"/>
      <c r="C44" s="37">
        <v>24.99</v>
      </c>
      <c r="D44" s="28"/>
      <c r="E44" s="37">
        <f t="shared" si="3"/>
        <v>0</v>
      </c>
    </row>
    <row r="45" spans="1:5" x14ac:dyDescent="0.3">
      <c r="A45" s="12" t="s">
        <v>25</v>
      </c>
      <c r="B45" s="12"/>
      <c r="C45" s="37">
        <v>11.25</v>
      </c>
      <c r="D45" s="28"/>
      <c r="E45" s="37">
        <f t="shared" si="3"/>
        <v>0</v>
      </c>
    </row>
    <row r="46" spans="1:5" ht="8.25" customHeight="1" x14ac:dyDescent="0.3">
      <c r="A46" s="8"/>
      <c r="B46" s="8"/>
      <c r="C46" s="8"/>
      <c r="D46" s="8"/>
      <c r="E46" s="8"/>
    </row>
    <row r="47" spans="1:5" s="49" customFormat="1" ht="18" customHeight="1" x14ac:dyDescent="0.3">
      <c r="A47" s="77" t="s">
        <v>39</v>
      </c>
      <c r="B47" s="77"/>
      <c r="C47" s="77"/>
      <c r="D47" s="77"/>
      <c r="E47" s="77"/>
    </row>
    <row r="48" spans="1:5" s="49" customFormat="1" ht="28.8" customHeight="1" x14ac:dyDescent="0.3">
      <c r="A48" s="77"/>
      <c r="B48" s="77"/>
      <c r="C48" s="77"/>
      <c r="D48" s="77"/>
      <c r="E48" s="77"/>
    </row>
    <row r="49" spans="1:5" ht="18" customHeight="1" x14ac:dyDescent="0.3">
      <c r="A49" s="68" t="s">
        <v>33</v>
      </c>
      <c r="B49" s="68"/>
      <c r="C49" s="68"/>
      <c r="D49" s="68"/>
      <c r="E49" s="68"/>
    </row>
    <row r="50" spans="1:5" s="50" customFormat="1" ht="9" customHeight="1" x14ac:dyDescent="0.3">
      <c r="A50" s="81"/>
      <c r="B50" s="81"/>
      <c r="C50" s="81"/>
      <c r="D50" s="81"/>
      <c r="E50" s="81"/>
    </row>
    <row r="51" spans="1:5" ht="15.6" customHeight="1" x14ac:dyDescent="0.3">
      <c r="A51" s="67" t="s">
        <v>7</v>
      </c>
      <c r="B51" s="67"/>
      <c r="C51" s="10" t="s">
        <v>1</v>
      </c>
      <c r="D51" s="9" t="s">
        <v>2</v>
      </c>
      <c r="E51" s="11" t="s">
        <v>10</v>
      </c>
    </row>
    <row r="52" spans="1:5" x14ac:dyDescent="0.3">
      <c r="A52" s="25" t="s">
        <v>51</v>
      </c>
      <c r="B52" s="12"/>
      <c r="C52" s="37">
        <v>12.45</v>
      </c>
      <c r="D52" s="28"/>
      <c r="E52" s="37">
        <f>C52*D52</f>
        <v>0</v>
      </c>
    </row>
    <row r="53" spans="1:5" x14ac:dyDescent="0.3">
      <c r="A53" s="25" t="s">
        <v>50</v>
      </c>
      <c r="B53" s="12"/>
      <c r="C53" s="37">
        <v>9.99</v>
      </c>
      <c r="D53" s="28"/>
      <c r="E53" s="37">
        <f>C53*D53</f>
        <v>0</v>
      </c>
    </row>
    <row r="54" spans="1:5" x14ac:dyDescent="0.3">
      <c r="A54" s="25" t="s">
        <v>52</v>
      </c>
      <c r="B54" s="12"/>
      <c r="C54" s="37">
        <v>13.75</v>
      </c>
      <c r="D54" s="28"/>
      <c r="E54" s="37">
        <f>C54*D54</f>
        <v>0</v>
      </c>
    </row>
    <row r="55" spans="1:5" ht="15.6" customHeight="1" x14ac:dyDescent="0.3">
      <c r="A55" s="67" t="s">
        <v>35</v>
      </c>
      <c r="B55" s="67"/>
      <c r="C55" s="10" t="s">
        <v>1</v>
      </c>
      <c r="D55" s="23" t="s">
        <v>2</v>
      </c>
      <c r="E55" s="11" t="s">
        <v>10</v>
      </c>
    </row>
    <row r="56" spans="1:5" x14ac:dyDescent="0.3">
      <c r="A56" s="25" t="s">
        <v>53</v>
      </c>
      <c r="B56" s="12"/>
      <c r="C56" s="37">
        <v>11.25</v>
      </c>
      <c r="D56" s="28"/>
      <c r="E56" s="37">
        <f t="shared" ref="E56" si="4">C56*D56</f>
        <v>0</v>
      </c>
    </row>
    <row r="57" spans="1:5" x14ac:dyDescent="0.3">
      <c r="A57" s="25" t="s">
        <v>54</v>
      </c>
      <c r="B57" s="12"/>
      <c r="C57" s="37">
        <v>11.25</v>
      </c>
      <c r="D57" s="28"/>
      <c r="E57" s="37">
        <f t="shared" ref="E57" si="5">C57*D57</f>
        <v>0</v>
      </c>
    </row>
    <row r="58" spans="1:5" x14ac:dyDescent="0.3">
      <c r="A58" s="25" t="s">
        <v>55</v>
      </c>
      <c r="B58" s="12"/>
      <c r="C58" s="37">
        <v>11.25</v>
      </c>
      <c r="D58" s="28"/>
      <c r="E58" s="37">
        <f t="shared" ref="E58:E59" si="6">C58*D58</f>
        <v>0</v>
      </c>
    </row>
    <row r="59" spans="1:5" x14ac:dyDescent="0.3">
      <c r="A59" s="25" t="s">
        <v>56</v>
      </c>
      <c r="B59" s="12"/>
      <c r="C59" s="37">
        <v>11.25</v>
      </c>
      <c r="D59" s="28"/>
      <c r="E59" s="37">
        <f t="shared" si="6"/>
        <v>0</v>
      </c>
    </row>
    <row r="60" spans="1:5" ht="15.6" customHeight="1" x14ac:dyDescent="0.3">
      <c r="A60" s="67" t="s">
        <v>32</v>
      </c>
      <c r="B60" s="67"/>
      <c r="C60" s="10" t="s">
        <v>1</v>
      </c>
      <c r="D60" s="9" t="s">
        <v>2</v>
      </c>
      <c r="E60" s="11" t="s">
        <v>10</v>
      </c>
    </row>
    <row r="61" spans="1:5" x14ac:dyDescent="0.3">
      <c r="A61" s="25" t="s">
        <v>57</v>
      </c>
      <c r="B61" s="12"/>
      <c r="C61" s="37">
        <v>9.99</v>
      </c>
      <c r="D61" s="28"/>
      <c r="E61" s="37">
        <f t="shared" ref="E61" si="7">C61*D61</f>
        <v>0</v>
      </c>
    </row>
    <row r="62" spans="1:5" s="5" customFormat="1" ht="54" customHeight="1" x14ac:dyDescent="0.3">
      <c r="A62" s="78" t="s">
        <v>58</v>
      </c>
      <c r="B62" s="78"/>
      <c r="C62" s="78"/>
      <c r="D62" s="78"/>
      <c r="E62" s="79"/>
    </row>
    <row r="63" spans="1:5" ht="15.6" customHeight="1" x14ac:dyDescent="0.3">
      <c r="A63" s="67" t="s">
        <v>24</v>
      </c>
      <c r="B63" s="67"/>
      <c r="C63" s="10" t="s">
        <v>1</v>
      </c>
      <c r="D63" s="9" t="s">
        <v>2</v>
      </c>
      <c r="E63" s="11" t="s">
        <v>10</v>
      </c>
    </row>
    <row r="64" spans="1:5" x14ac:dyDescent="0.3">
      <c r="A64" s="25" t="s">
        <v>59</v>
      </c>
      <c r="B64" s="12"/>
      <c r="C64" s="37">
        <v>10.65</v>
      </c>
      <c r="D64" s="28"/>
      <c r="E64" s="37">
        <f>C64*D64</f>
        <v>0</v>
      </c>
    </row>
    <row r="65" spans="1:5" x14ac:dyDescent="0.3">
      <c r="A65" s="25" t="s">
        <v>60</v>
      </c>
      <c r="B65" s="12"/>
      <c r="C65" s="37"/>
      <c r="D65" s="52"/>
      <c r="E65" s="37"/>
    </row>
    <row r="66" spans="1:5" x14ac:dyDescent="0.3">
      <c r="A66" s="25" t="s">
        <v>61</v>
      </c>
      <c r="B66" s="12"/>
      <c r="C66" s="37">
        <v>10.65</v>
      </c>
      <c r="D66" s="28"/>
      <c r="E66" s="37">
        <f t="shared" ref="E66:E83" si="8">C66*D66</f>
        <v>0</v>
      </c>
    </row>
    <row r="67" spans="1:5" x14ac:dyDescent="0.3">
      <c r="A67" s="25" t="s">
        <v>62</v>
      </c>
      <c r="B67" s="12"/>
      <c r="C67" s="37">
        <v>10.65</v>
      </c>
      <c r="D67" s="28"/>
      <c r="E67" s="37">
        <f t="shared" si="8"/>
        <v>0</v>
      </c>
    </row>
    <row r="68" spans="1:5" x14ac:dyDescent="0.3">
      <c r="A68" s="25" t="s">
        <v>63</v>
      </c>
      <c r="B68" s="12"/>
      <c r="C68" s="37">
        <v>10.65</v>
      </c>
      <c r="D68" s="28"/>
      <c r="E68" s="37">
        <f t="shared" si="8"/>
        <v>0</v>
      </c>
    </row>
    <row r="69" spans="1:5" x14ac:dyDescent="0.3">
      <c r="A69" s="25" t="s">
        <v>64</v>
      </c>
      <c r="B69" s="12"/>
      <c r="C69" s="37">
        <v>9.25</v>
      </c>
      <c r="D69" s="28"/>
      <c r="E69" s="37">
        <f t="shared" ref="E69" si="9">C69*D69</f>
        <v>0</v>
      </c>
    </row>
    <row r="70" spans="1:5" x14ac:dyDescent="0.3">
      <c r="A70" s="25" t="s">
        <v>65</v>
      </c>
      <c r="B70" s="12"/>
      <c r="C70" s="37">
        <v>10.65</v>
      </c>
      <c r="D70" s="28"/>
      <c r="E70" s="37">
        <f t="shared" si="8"/>
        <v>0</v>
      </c>
    </row>
    <row r="71" spans="1:5" x14ac:dyDescent="0.3">
      <c r="A71" s="25" t="s">
        <v>66</v>
      </c>
      <c r="B71" s="12"/>
      <c r="C71" s="37">
        <v>10.65</v>
      </c>
      <c r="D71" s="28"/>
      <c r="E71" s="37">
        <f t="shared" si="8"/>
        <v>0</v>
      </c>
    </row>
    <row r="72" spans="1:5" x14ac:dyDescent="0.3">
      <c r="A72" s="25" t="s">
        <v>67</v>
      </c>
      <c r="B72" s="12"/>
      <c r="C72" s="37">
        <v>10.65</v>
      </c>
      <c r="D72" s="28"/>
      <c r="E72" s="37">
        <f t="shared" si="8"/>
        <v>0</v>
      </c>
    </row>
    <row r="73" spans="1:5" x14ac:dyDescent="0.3">
      <c r="A73" s="25" t="s">
        <v>68</v>
      </c>
      <c r="B73" s="12"/>
      <c r="C73" s="37"/>
      <c r="D73" s="52"/>
      <c r="E73" s="37"/>
    </row>
    <row r="74" spans="1:5" x14ac:dyDescent="0.3">
      <c r="A74" s="25" t="s">
        <v>69</v>
      </c>
      <c r="B74" s="12"/>
      <c r="C74" s="37">
        <v>10.65</v>
      </c>
      <c r="D74" s="28"/>
      <c r="E74" s="37">
        <f>C74*D74</f>
        <v>0</v>
      </c>
    </row>
    <row r="75" spans="1:5" x14ac:dyDescent="0.3">
      <c r="A75" s="25" t="s">
        <v>70</v>
      </c>
      <c r="B75" s="12"/>
      <c r="C75" s="37">
        <v>9.25</v>
      </c>
      <c r="D75" s="28"/>
      <c r="E75" s="37">
        <f>C75*D75</f>
        <v>0</v>
      </c>
    </row>
    <row r="76" spans="1:5" x14ac:dyDescent="0.3">
      <c r="A76" s="25" t="s">
        <v>71</v>
      </c>
      <c r="B76" s="12"/>
      <c r="C76" s="37">
        <v>10.65</v>
      </c>
      <c r="D76" s="28"/>
      <c r="E76" s="37">
        <f t="shared" si="8"/>
        <v>0</v>
      </c>
    </row>
    <row r="77" spans="1:5" x14ac:dyDescent="0.3">
      <c r="A77" s="25" t="s">
        <v>74</v>
      </c>
      <c r="B77" s="12"/>
      <c r="C77" s="37"/>
      <c r="D77" s="52"/>
      <c r="E77" s="37"/>
    </row>
    <row r="78" spans="1:5" x14ac:dyDescent="0.3">
      <c r="A78" s="25" t="s">
        <v>72</v>
      </c>
      <c r="B78" s="12"/>
      <c r="C78" s="37">
        <v>9.25</v>
      </c>
      <c r="D78" s="28"/>
      <c r="E78" s="37">
        <f t="shared" si="8"/>
        <v>0</v>
      </c>
    </row>
    <row r="79" spans="1:5" x14ac:dyDescent="0.3">
      <c r="A79" s="25" t="s">
        <v>73</v>
      </c>
      <c r="B79" s="12"/>
      <c r="C79" s="37">
        <v>12.45</v>
      </c>
      <c r="D79" s="28"/>
      <c r="E79" s="37">
        <f t="shared" si="8"/>
        <v>0</v>
      </c>
    </row>
    <row r="80" spans="1:5" x14ac:dyDescent="0.3">
      <c r="A80" s="25" t="s">
        <v>75</v>
      </c>
      <c r="B80" s="12"/>
      <c r="C80" s="37">
        <v>10.65</v>
      </c>
      <c r="D80" s="28"/>
      <c r="E80" s="37">
        <f t="shared" si="8"/>
        <v>0</v>
      </c>
    </row>
    <row r="81" spans="1:5" x14ac:dyDescent="0.3">
      <c r="A81" s="25" t="s">
        <v>76</v>
      </c>
      <c r="B81" s="12"/>
      <c r="C81" s="37">
        <v>10.65</v>
      </c>
      <c r="D81" s="28"/>
      <c r="E81" s="37">
        <f t="shared" si="8"/>
        <v>0</v>
      </c>
    </row>
    <row r="82" spans="1:5" x14ac:dyDescent="0.3">
      <c r="A82" s="25" t="s">
        <v>77</v>
      </c>
      <c r="B82" s="12"/>
      <c r="C82" s="37">
        <v>10.65</v>
      </c>
      <c r="D82" s="28"/>
      <c r="E82" s="37">
        <f t="shared" si="8"/>
        <v>0</v>
      </c>
    </row>
    <row r="83" spans="1:5" x14ac:dyDescent="0.3">
      <c r="A83" s="25" t="s">
        <v>78</v>
      </c>
      <c r="B83" s="12"/>
      <c r="C83" s="37">
        <v>10.65</v>
      </c>
      <c r="D83" s="28"/>
      <c r="E83" s="37">
        <f t="shared" si="8"/>
        <v>0</v>
      </c>
    </row>
    <row r="84" spans="1:5" ht="15.6" customHeight="1" x14ac:dyDescent="0.3">
      <c r="A84" s="67" t="s">
        <v>11</v>
      </c>
      <c r="B84" s="67"/>
      <c r="C84" s="10" t="s">
        <v>1</v>
      </c>
      <c r="D84" s="9" t="s">
        <v>2</v>
      </c>
      <c r="E84" s="11" t="s">
        <v>10</v>
      </c>
    </row>
    <row r="85" spans="1:5" x14ac:dyDescent="0.3">
      <c r="A85" s="25" t="s">
        <v>84</v>
      </c>
      <c r="B85" s="12"/>
      <c r="C85" s="37">
        <v>0.65</v>
      </c>
      <c r="D85" s="28"/>
      <c r="E85" s="44">
        <f t="shared" ref="E85:E94" si="10">C85*D85</f>
        <v>0</v>
      </c>
    </row>
    <row r="86" spans="1:5" x14ac:dyDescent="0.3">
      <c r="A86" s="25" t="s">
        <v>85</v>
      </c>
      <c r="B86" s="12"/>
      <c r="C86" s="37">
        <v>0.35</v>
      </c>
      <c r="D86" s="28"/>
      <c r="E86" s="44">
        <f t="shared" si="10"/>
        <v>0</v>
      </c>
    </row>
    <row r="87" spans="1:5" x14ac:dyDescent="0.3">
      <c r="A87" s="25" t="s">
        <v>79</v>
      </c>
      <c r="B87" s="12"/>
      <c r="C87" s="37">
        <v>5</v>
      </c>
      <c r="D87" s="28"/>
      <c r="E87" s="44">
        <f t="shared" si="10"/>
        <v>0</v>
      </c>
    </row>
    <row r="88" spans="1:5" x14ac:dyDescent="0.3">
      <c r="A88" s="25" t="s">
        <v>86</v>
      </c>
      <c r="B88" s="12"/>
      <c r="C88" s="37">
        <v>1.99</v>
      </c>
      <c r="D88" s="28"/>
      <c r="E88" s="44">
        <f>C88*D88</f>
        <v>0</v>
      </c>
    </row>
    <row r="89" spans="1:5" x14ac:dyDescent="0.3">
      <c r="A89" s="25" t="s">
        <v>87</v>
      </c>
      <c r="B89" s="12"/>
      <c r="C89" s="37">
        <v>2.19</v>
      </c>
      <c r="D89" s="28"/>
      <c r="E89" s="44">
        <f t="shared" ref="E89" si="11">C89*D89</f>
        <v>0</v>
      </c>
    </row>
    <row r="90" spans="1:5" x14ac:dyDescent="0.3">
      <c r="A90" s="25" t="s">
        <v>80</v>
      </c>
      <c r="B90" s="12"/>
      <c r="C90" s="37">
        <v>4.3499999999999996</v>
      </c>
      <c r="D90" s="28"/>
      <c r="E90" s="44">
        <f t="shared" si="10"/>
        <v>0</v>
      </c>
    </row>
    <row r="91" spans="1:5" x14ac:dyDescent="0.3">
      <c r="A91" s="12" t="s">
        <v>19</v>
      </c>
      <c r="B91" s="12"/>
      <c r="C91" s="37">
        <v>6</v>
      </c>
      <c r="D91" s="28"/>
      <c r="E91" s="44">
        <f t="shared" si="10"/>
        <v>0</v>
      </c>
    </row>
    <row r="92" spans="1:5" x14ac:dyDescent="0.3">
      <c r="A92" s="25" t="s">
        <v>40</v>
      </c>
      <c r="B92" s="12"/>
      <c r="C92" s="37">
        <v>5</v>
      </c>
      <c r="D92" s="28"/>
      <c r="E92" s="44">
        <f t="shared" si="10"/>
        <v>0</v>
      </c>
    </row>
    <row r="93" spans="1:5" x14ac:dyDescent="0.3">
      <c r="A93" s="25" t="s">
        <v>81</v>
      </c>
      <c r="B93" s="12"/>
      <c r="C93" s="37">
        <v>0.87</v>
      </c>
      <c r="D93" s="28"/>
      <c r="E93" s="44">
        <f t="shared" si="10"/>
        <v>0</v>
      </c>
    </row>
    <row r="94" spans="1:5" x14ac:dyDescent="0.3">
      <c r="A94" s="25" t="s">
        <v>82</v>
      </c>
      <c r="B94" s="12"/>
      <c r="C94" s="37">
        <v>0.6</v>
      </c>
      <c r="D94" s="28"/>
      <c r="E94" s="44">
        <f t="shared" si="10"/>
        <v>0</v>
      </c>
    </row>
    <row r="95" spans="1:5" ht="18" customHeight="1" x14ac:dyDescent="0.3">
      <c r="A95" s="68" t="s">
        <v>34</v>
      </c>
      <c r="B95" s="68"/>
      <c r="C95" s="68"/>
      <c r="D95" s="68"/>
      <c r="E95" s="68"/>
    </row>
    <row r="96" spans="1:5" ht="9" customHeight="1" x14ac:dyDescent="0.3">
      <c r="A96" s="19"/>
      <c r="B96" s="19"/>
      <c r="C96" s="33"/>
      <c r="D96" s="19"/>
      <c r="E96" s="33"/>
    </row>
    <row r="97" spans="1:5" ht="18.600000000000001" customHeight="1" x14ac:dyDescent="0.3">
      <c r="A97" s="67" t="s">
        <v>88</v>
      </c>
      <c r="B97" s="67"/>
      <c r="C97" s="10" t="s">
        <v>1</v>
      </c>
      <c r="D97" s="9" t="s">
        <v>2</v>
      </c>
      <c r="E97" s="11" t="s">
        <v>10</v>
      </c>
    </row>
    <row r="98" spans="1:5" x14ac:dyDescent="0.3">
      <c r="A98" s="25" t="s">
        <v>83</v>
      </c>
      <c r="B98" s="12"/>
      <c r="C98" s="37">
        <v>0.39</v>
      </c>
      <c r="D98" s="28"/>
      <c r="E98" s="37">
        <f t="shared" ref="E98:E99" si="12">C98*D98</f>
        <v>0</v>
      </c>
    </row>
    <row r="99" spans="1:5" x14ac:dyDescent="0.3">
      <c r="A99" s="25" t="s">
        <v>99</v>
      </c>
      <c r="B99" s="12"/>
      <c r="C99" s="37">
        <v>0.74</v>
      </c>
      <c r="D99" s="28"/>
      <c r="E99" s="37">
        <f t="shared" si="12"/>
        <v>0</v>
      </c>
    </row>
    <row r="100" spans="1:5" x14ac:dyDescent="0.3">
      <c r="A100" s="25" t="s">
        <v>100</v>
      </c>
      <c r="B100" s="12"/>
      <c r="C100" s="37">
        <v>0.74</v>
      </c>
      <c r="D100" s="28"/>
      <c r="E100" s="37">
        <f>C100*D100</f>
        <v>0</v>
      </c>
    </row>
    <row r="101" spans="1:5" x14ac:dyDescent="0.3">
      <c r="A101" s="25" t="s">
        <v>101</v>
      </c>
      <c r="B101" s="12"/>
      <c r="C101" s="37">
        <v>2.95</v>
      </c>
      <c r="D101" s="28"/>
      <c r="E101" s="37">
        <f t="shared" ref="E101:E112" si="13">C101*D101</f>
        <v>0</v>
      </c>
    </row>
    <row r="102" spans="1:5" ht="9" customHeight="1" x14ac:dyDescent="0.3">
      <c r="A102" s="33"/>
      <c r="B102" s="33"/>
      <c r="C102" s="33"/>
      <c r="D102" s="33"/>
      <c r="E102" s="33"/>
    </row>
    <row r="103" spans="1:5" ht="18.600000000000001" customHeight="1" x14ac:dyDescent="0.3">
      <c r="A103" s="67" t="s">
        <v>89</v>
      </c>
      <c r="B103" s="67"/>
      <c r="C103" s="10" t="s">
        <v>1</v>
      </c>
      <c r="D103" s="51" t="s">
        <v>2</v>
      </c>
      <c r="E103" s="11" t="s">
        <v>10</v>
      </c>
    </row>
    <row r="104" spans="1:5" x14ac:dyDescent="0.3">
      <c r="A104" s="25" t="s">
        <v>98</v>
      </c>
      <c r="B104" s="12"/>
      <c r="C104" s="37">
        <v>7.89</v>
      </c>
      <c r="D104" s="28"/>
      <c r="E104" s="37">
        <f t="shared" si="13"/>
        <v>0</v>
      </c>
    </row>
    <row r="105" spans="1:5" x14ac:dyDescent="0.3">
      <c r="A105" s="25" t="s">
        <v>90</v>
      </c>
      <c r="B105" s="12"/>
      <c r="C105" s="37">
        <v>7.89</v>
      </c>
      <c r="D105" s="28"/>
      <c r="E105" s="37">
        <f t="shared" si="13"/>
        <v>0</v>
      </c>
    </row>
    <row r="106" spans="1:5" x14ac:dyDescent="0.3">
      <c r="A106" s="25" t="s">
        <v>91</v>
      </c>
      <c r="B106" s="12"/>
      <c r="C106" s="37">
        <v>7.89</v>
      </c>
      <c r="D106" s="28"/>
      <c r="E106" s="37">
        <f>C106*D106</f>
        <v>0</v>
      </c>
    </row>
    <row r="107" spans="1:5" x14ac:dyDescent="0.3">
      <c r="A107" s="25" t="s">
        <v>92</v>
      </c>
      <c r="B107" s="12"/>
      <c r="C107" s="37">
        <v>7.89</v>
      </c>
      <c r="D107" s="28"/>
      <c r="E107" s="37">
        <f>C107*D107</f>
        <v>0</v>
      </c>
    </row>
    <row r="108" spans="1:5" x14ac:dyDescent="0.3">
      <c r="A108" s="25" t="s">
        <v>102</v>
      </c>
      <c r="B108" s="12"/>
      <c r="C108" s="37">
        <v>7.89</v>
      </c>
      <c r="D108" s="28"/>
      <c r="E108" s="37">
        <f>C108*D108</f>
        <v>0</v>
      </c>
    </row>
    <row r="109" spans="1:5" x14ac:dyDescent="0.3">
      <c r="A109" s="12" t="s">
        <v>93</v>
      </c>
      <c r="B109" s="12"/>
      <c r="C109" s="37">
        <v>7.89</v>
      </c>
      <c r="D109" s="28"/>
      <c r="E109" s="37">
        <f t="shared" si="13"/>
        <v>0</v>
      </c>
    </row>
    <row r="110" spans="1:5" x14ac:dyDescent="0.3">
      <c r="A110" s="12" t="s">
        <v>94</v>
      </c>
      <c r="B110" s="12"/>
      <c r="C110" s="37">
        <v>7.89</v>
      </c>
      <c r="D110" s="28"/>
      <c r="E110" s="37">
        <f t="shared" si="13"/>
        <v>0</v>
      </c>
    </row>
    <row r="111" spans="1:5" x14ac:dyDescent="0.3">
      <c r="A111" s="25" t="s">
        <v>95</v>
      </c>
      <c r="B111" s="12"/>
      <c r="C111" s="37">
        <v>7.89</v>
      </c>
      <c r="D111" s="28"/>
      <c r="E111" s="37">
        <f t="shared" si="13"/>
        <v>0</v>
      </c>
    </row>
    <row r="112" spans="1:5" x14ac:dyDescent="0.3">
      <c r="A112" s="25" t="s">
        <v>96</v>
      </c>
      <c r="B112" s="12"/>
      <c r="C112" s="37">
        <v>7.89</v>
      </c>
      <c r="D112" s="28"/>
      <c r="E112" s="37">
        <f t="shared" si="13"/>
        <v>0</v>
      </c>
    </row>
    <row r="113" spans="1:5" x14ac:dyDescent="0.3">
      <c r="A113" s="25" t="s">
        <v>104</v>
      </c>
      <c r="B113" s="12"/>
      <c r="C113" s="37">
        <v>7.89</v>
      </c>
      <c r="D113" s="28"/>
      <c r="E113" s="37">
        <f t="shared" ref="E113:E114" si="14">C113*D113</f>
        <v>0</v>
      </c>
    </row>
    <row r="114" spans="1:5" x14ac:dyDescent="0.3">
      <c r="A114" s="25" t="s">
        <v>103</v>
      </c>
      <c r="B114" s="12"/>
      <c r="C114" s="37">
        <v>7.89</v>
      </c>
      <c r="D114" s="28"/>
      <c r="E114" s="37">
        <f t="shared" si="14"/>
        <v>0</v>
      </c>
    </row>
    <row r="115" spans="1:5" x14ac:dyDescent="0.3">
      <c r="A115" s="25" t="s">
        <v>97</v>
      </c>
      <c r="B115" s="12"/>
      <c r="C115" s="37">
        <v>7.89</v>
      </c>
      <c r="D115" s="28"/>
      <c r="E115" s="37">
        <f>C115*D115</f>
        <v>0</v>
      </c>
    </row>
    <row r="116" spans="1:5" ht="15.6" x14ac:dyDescent="0.3">
      <c r="A116" s="6"/>
      <c r="B116" s="14" t="s">
        <v>28</v>
      </c>
      <c r="C116" s="38"/>
      <c r="D116" s="4"/>
      <c r="E116" s="46">
        <f>SUM(E15:E45,E52:E94,E98:E115)</f>
        <v>0</v>
      </c>
    </row>
    <row r="117" spans="1:5" ht="9" customHeight="1" x14ac:dyDescent="0.3">
      <c r="A117" s="6"/>
      <c r="B117" s="6"/>
      <c r="C117" s="38"/>
      <c r="D117" s="4"/>
      <c r="E117" s="45"/>
    </row>
    <row r="118" spans="1:5" ht="18.600000000000001" customHeight="1" x14ac:dyDescent="0.3">
      <c r="A118" s="67" t="s">
        <v>23</v>
      </c>
      <c r="B118" s="67"/>
      <c r="C118" s="10" t="s">
        <v>1</v>
      </c>
      <c r="D118" s="9"/>
      <c r="E118" s="11" t="s">
        <v>10</v>
      </c>
    </row>
    <row r="119" spans="1:5" ht="48" customHeight="1" x14ac:dyDescent="0.3">
      <c r="A119" s="69" t="s">
        <v>41</v>
      </c>
      <c r="B119" s="69"/>
      <c r="C119" s="69"/>
      <c r="D119" s="69"/>
      <c r="E119" s="69"/>
    </row>
    <row r="120" spans="1:5" ht="15.6" x14ac:dyDescent="0.3">
      <c r="A120" s="6" t="s">
        <v>42</v>
      </c>
      <c r="B120" s="6"/>
      <c r="C120" s="38">
        <v>7.5</v>
      </c>
      <c r="D120" s="4"/>
      <c r="E120" s="38">
        <f>IF(E116&lt;20.01,C120,0)</f>
        <v>7.5</v>
      </c>
    </row>
    <row r="121" spans="1:5" ht="15.6" x14ac:dyDescent="0.3">
      <c r="A121" s="6" t="s">
        <v>15</v>
      </c>
      <c r="B121" s="6"/>
      <c r="C121" s="38">
        <v>9</v>
      </c>
      <c r="D121" s="4"/>
      <c r="E121" s="38">
        <f>IF(AND(E116&gt;20,E116&lt;50),C121,0)</f>
        <v>0</v>
      </c>
    </row>
    <row r="122" spans="1:5" ht="15.6" x14ac:dyDescent="0.3">
      <c r="A122" s="6" t="s">
        <v>16</v>
      </c>
      <c r="B122" s="6"/>
      <c r="C122" s="38">
        <v>11</v>
      </c>
      <c r="D122" s="4"/>
      <c r="E122" s="38">
        <f>IF(AND(E116&gt;50,E116&lt;75),C122,0)</f>
        <v>0</v>
      </c>
    </row>
    <row r="123" spans="1:5" ht="15.6" x14ac:dyDescent="0.3">
      <c r="A123" s="6" t="s">
        <v>17</v>
      </c>
      <c r="B123" s="6"/>
      <c r="C123" s="38">
        <v>13</v>
      </c>
      <c r="D123" s="4"/>
      <c r="E123" s="38">
        <f>IF(AND(E116&gt;75,E116&lt;150),C123,0)</f>
        <v>0</v>
      </c>
    </row>
    <row r="124" spans="1:5" ht="15.6" x14ac:dyDescent="0.3">
      <c r="A124" s="6" t="s">
        <v>18</v>
      </c>
      <c r="B124" s="6"/>
      <c r="C124" s="39">
        <v>7.0000000000000007E-2</v>
      </c>
      <c r="D124" s="4"/>
      <c r="E124" s="38">
        <f>IF(E116&gt;150.01,E116*C124,0)</f>
        <v>0</v>
      </c>
    </row>
    <row r="125" spans="1:5" s="7" customFormat="1" ht="9" customHeight="1" x14ac:dyDescent="0.3">
      <c r="A125" s="6"/>
      <c r="B125" s="6"/>
      <c r="C125" s="38"/>
      <c r="D125" s="4"/>
      <c r="E125" s="45"/>
    </row>
    <row r="126" spans="1:5" ht="15.6" x14ac:dyDescent="0.3">
      <c r="A126" s="6" t="s">
        <v>8</v>
      </c>
      <c r="B126" s="6"/>
      <c r="C126" s="38"/>
      <c r="D126" s="4"/>
      <c r="E126" s="46">
        <f>SUM(E116:E124)</f>
        <v>7.5</v>
      </c>
    </row>
    <row r="127" spans="1:5" ht="15.6" x14ac:dyDescent="0.3">
      <c r="A127" s="6" t="s">
        <v>14</v>
      </c>
      <c r="B127" s="6"/>
      <c r="C127" s="38"/>
      <c r="D127" s="4"/>
      <c r="E127" s="45">
        <v>600</v>
      </c>
    </row>
    <row r="128" spans="1:5" ht="15.6" x14ac:dyDescent="0.3">
      <c r="A128" s="6" t="s">
        <v>9</v>
      </c>
      <c r="B128" s="6"/>
      <c r="C128" s="38"/>
      <c r="D128" s="4"/>
      <c r="E128" s="45">
        <f>E127-E126</f>
        <v>592.5</v>
      </c>
    </row>
    <row r="129" spans="1:5" ht="9" customHeight="1" x14ac:dyDescent="0.3">
      <c r="A129" s="6"/>
      <c r="B129" s="6"/>
      <c r="C129" s="38"/>
      <c r="D129" s="4"/>
      <c r="E129" s="45"/>
    </row>
    <row r="130" spans="1:5" ht="15.6" x14ac:dyDescent="0.3">
      <c r="A130" s="54" t="s">
        <v>29</v>
      </c>
      <c r="B130" s="55"/>
      <c r="C130" s="55"/>
      <c r="D130" s="55"/>
      <c r="E130" s="55"/>
    </row>
    <row r="131" spans="1:5" ht="15.6" x14ac:dyDescent="0.3">
      <c r="A131" s="56"/>
      <c r="B131" s="57"/>
      <c r="C131" s="57"/>
      <c r="D131" s="57"/>
      <c r="E131" s="57"/>
    </row>
    <row r="132" spans="1:5" ht="15.6" x14ac:dyDescent="0.3">
      <c r="A132" s="58"/>
      <c r="B132" s="59"/>
      <c r="C132" s="59"/>
      <c r="D132" s="59"/>
      <c r="E132" s="59"/>
    </row>
    <row r="133" spans="1:5" ht="15.6" x14ac:dyDescent="0.3">
      <c r="A133" s="58"/>
      <c r="B133" s="59"/>
      <c r="C133" s="59"/>
      <c r="D133" s="59"/>
      <c r="E133" s="59"/>
    </row>
    <row r="134" spans="1:5" ht="15.6" x14ac:dyDescent="0.3">
      <c r="A134" s="29"/>
      <c r="B134" s="30"/>
      <c r="C134" s="40"/>
      <c r="D134" s="30"/>
      <c r="E134" s="40"/>
    </row>
    <row r="135" spans="1:5" ht="15.6" x14ac:dyDescent="0.3">
      <c r="A135" s="80" t="s">
        <v>31</v>
      </c>
      <c r="B135" s="80"/>
      <c r="C135" s="80"/>
      <c r="D135" s="80"/>
      <c r="E135" s="80"/>
    </row>
    <row r="136" spans="1:5" x14ac:dyDescent="0.3">
      <c r="A136" s="7"/>
      <c r="B136" s="7"/>
      <c r="C136" s="38"/>
      <c r="D136" s="4"/>
      <c r="E136" s="47"/>
    </row>
    <row r="137" spans="1:5" x14ac:dyDescent="0.3">
      <c r="A137" s="71" t="s">
        <v>26</v>
      </c>
      <c r="B137" s="72"/>
      <c r="C137" s="72"/>
      <c r="D137" s="72"/>
      <c r="E137" s="73"/>
    </row>
    <row r="138" spans="1:5" ht="29.25" customHeight="1" x14ac:dyDescent="0.3">
      <c r="A138" s="74"/>
      <c r="B138" s="75"/>
      <c r="C138" s="75"/>
      <c r="D138" s="75"/>
      <c r="E138" s="76"/>
    </row>
    <row r="139" spans="1:5" x14ac:dyDescent="0.3">
      <c r="A139" s="7"/>
      <c r="B139" s="7"/>
      <c r="C139" s="38"/>
      <c r="D139" s="4"/>
      <c r="E139" s="47"/>
    </row>
    <row r="140" spans="1:5" x14ac:dyDescent="0.3">
      <c r="A140" s="7"/>
      <c r="B140" s="7"/>
      <c r="C140" s="38"/>
      <c r="D140" s="4"/>
      <c r="E140" s="47"/>
    </row>
    <row r="141" spans="1:5" x14ac:dyDescent="0.3">
      <c r="A141" s="7"/>
      <c r="B141" s="7"/>
      <c r="C141" s="38"/>
      <c r="D141" s="4"/>
      <c r="E141" s="47"/>
    </row>
  </sheetData>
  <sheetProtection algorithmName="SHA-512" hashValue="saqNLmt/uGLLnb6mos06v4fXoNV5ksx9iiR7ylBCiRlLUtNtns6dgCZvb8VFjiUfx0WKA7fBeWve8BZkA7TBqA==" saltValue="LcAZP0azec+2QWp6ww75oQ==" spinCount="100000" sheet="1" selectLockedCells="1"/>
  <mergeCells count="29">
    <mergeCell ref="A103:B103"/>
    <mergeCell ref="A137:E138"/>
    <mergeCell ref="A47:E48"/>
    <mergeCell ref="A49:E49"/>
    <mergeCell ref="A118:B118"/>
    <mergeCell ref="A97:B97"/>
    <mergeCell ref="A84:B84"/>
    <mergeCell ref="A60:B60"/>
    <mergeCell ref="A51:B51"/>
    <mergeCell ref="A63:B63"/>
    <mergeCell ref="A62:E62"/>
    <mergeCell ref="A135:E135"/>
    <mergeCell ref="A50:E50"/>
    <mergeCell ref="A130:E130"/>
    <mergeCell ref="A131:E131"/>
    <mergeCell ref="A133:E133"/>
    <mergeCell ref="A132:E132"/>
    <mergeCell ref="B1:D1"/>
    <mergeCell ref="B2:D2"/>
    <mergeCell ref="B3:D3"/>
    <mergeCell ref="A12:B12"/>
    <mergeCell ref="A30:E30"/>
    <mergeCell ref="A38:E38"/>
    <mergeCell ref="A14:E14"/>
    <mergeCell ref="A22:E22"/>
    <mergeCell ref="A55:B55"/>
    <mergeCell ref="A95:E95"/>
    <mergeCell ref="A119:E119"/>
    <mergeCell ref="A11:E11"/>
  </mergeCells>
  <printOptions horizontalCentered="1"/>
  <pageMargins left="0.5" right="0.5" top="0.5" bottom="0.5" header="0.3" footer="0.3"/>
  <pageSetup orientation="portrait" horizontalDpi="4294967293" r:id="rId1"/>
  <rowBreaks count="2" manualBreakCount="2">
    <brk id="48" max="16383" man="1"/>
    <brk id="9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2903220</xdr:colOff>
                    <xdr:row>7</xdr:row>
                    <xdr:rowOff>167640</xdr:rowOff>
                  </from>
                  <to>
                    <xdr:col>2</xdr:col>
                    <xdr:colOff>38100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Sheet1!Text130</vt:lpstr>
      <vt:lpstr>Sheet1!Text131</vt:lpstr>
      <vt:lpstr>Sheet1!Text188</vt:lpstr>
      <vt:lpstr>Sheet1!Text191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 of GA SCR</dc:creator>
  <cp:lastModifiedBy>CEF SCR Office</cp:lastModifiedBy>
  <cp:lastPrinted>2020-05-03T23:51:05Z</cp:lastPrinted>
  <dcterms:created xsi:type="dcterms:W3CDTF">2016-05-19T23:11:36Z</dcterms:created>
  <dcterms:modified xsi:type="dcterms:W3CDTF">2020-05-04T00:05:01Z</dcterms:modified>
</cp:coreProperties>
</file>